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65" windowWidth="11355" windowHeight="71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<sst xmlns="http://schemas.openxmlformats.org/spreadsheetml/2006/main" count="92" uniqueCount="67">
  <si>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прайс-лист</t>
  </si>
  <si>
    <t>Наименование продукции</t>
  </si>
  <si>
    <t>ОАО "БОБРУЙСКИЙ КОМБИНАТ ХЛЕБОПРОДУКТОВ" ПРЕДЛАГАЕТ</t>
  </si>
  <si>
    <t>4811326002441</t>
  </si>
  <si>
    <t>Кр. ПЕРЛ. №1 п/п мешок 50кг</t>
  </si>
  <si>
    <t>Кр. ПЕРЛ. №1 фас 0.8кг*6</t>
  </si>
  <si>
    <t>4811326002472</t>
  </si>
  <si>
    <t>4811326002434</t>
  </si>
  <si>
    <t>ХЛ.ОВС. НТВ меш по 20кг</t>
  </si>
  <si>
    <t>4811326002410</t>
  </si>
  <si>
    <t>ХЛ.ОВС. НТВ 0,5кг*6 пакет</t>
  </si>
  <si>
    <t>Мука ржаная сеяная в п/п меш. 40 кг</t>
  </si>
  <si>
    <t>цены имеют справочный характер, не являются основанием для оплаты</t>
  </si>
  <si>
    <t>Мука пшеничная высший сорт  М 54 - 25 фас. 2кг</t>
  </si>
  <si>
    <t>КОМБИКОРМ</t>
  </si>
  <si>
    <t xml:space="preserve">КР 2 </t>
  </si>
  <si>
    <t>КР 3</t>
  </si>
  <si>
    <t>КК  60</t>
  </si>
  <si>
    <t>КК  61</t>
  </si>
  <si>
    <t xml:space="preserve">ЭКК  65 </t>
  </si>
  <si>
    <t xml:space="preserve">ЭКС  55 </t>
  </si>
  <si>
    <t xml:space="preserve">НДС % </t>
  </si>
  <si>
    <t>ФАСОВАННЫЙ КОМБИКОРМ</t>
  </si>
  <si>
    <t>для откорма свиней</t>
  </si>
  <si>
    <t>для КРС</t>
  </si>
  <si>
    <t>НДС %</t>
  </si>
  <si>
    <t>ПК1-16 круп.фас. по 35 кг</t>
  </si>
  <si>
    <t>ЭКС55 гран. фас. по 35 кг</t>
  </si>
  <si>
    <t>ПК1-16 круп.фас. по 10 кг</t>
  </si>
  <si>
    <t>для кур несушек</t>
  </si>
  <si>
    <t>для молодняка КРС</t>
  </si>
  <si>
    <t>Назначение</t>
  </si>
  <si>
    <t>Штрих-код</t>
  </si>
  <si>
    <t>Кр.ОВС. п/п меш 45кг</t>
  </si>
  <si>
    <t>Кр.ОВС. фас 1кг*6</t>
  </si>
  <si>
    <t>Кр.ЯЧН. №2,3,4 п/п 45/40кг</t>
  </si>
  <si>
    <t>4811326002519</t>
  </si>
  <si>
    <t>КР 1</t>
  </si>
  <si>
    <t>ЯЙЦО Д   0  белое</t>
  </si>
  <si>
    <t>ЯЙЦО Д   1  белое</t>
  </si>
  <si>
    <t>ЯЙЦО Д   2  белое</t>
  </si>
  <si>
    <t>Мука ржаная обдирная в п/п меш. 40 кг</t>
  </si>
  <si>
    <t>36к.</t>
  </si>
  <si>
    <t>40к.</t>
  </si>
  <si>
    <t>44к.</t>
  </si>
  <si>
    <t>Отпускная цена ФСО без НДС</t>
  </si>
  <si>
    <t>РОССЫПЬ</t>
  </si>
  <si>
    <t>ГРАНУЛЫ</t>
  </si>
  <si>
    <t>ФСО без НДС</t>
  </si>
  <si>
    <t>ФСН по Могилевской обл. без НДС</t>
  </si>
  <si>
    <t>Мука ржаная обойная в п/п меш. 40 кг</t>
  </si>
  <si>
    <t>Мука пшеничная 2 сорт             М 12 - 22/25 п/п меш. 45 кг</t>
  </si>
  <si>
    <t>Кр. ЯЧН. №2 фас 0,7кг*6</t>
  </si>
  <si>
    <t>Отпускная цена на условиях ФСО за 1 т/шт</t>
  </si>
  <si>
    <t>Отпускная цена на условиях ФСН за 1 т/шт по Могилевской обл.</t>
  </si>
  <si>
    <t xml:space="preserve">Отпускная цена на условиях ФСН за 1 т/шт по другим областям </t>
  </si>
  <si>
    <t>Мука пшеничная 1 сорт             М36 - 23/30/27 п/п меш.45 кг</t>
  </si>
  <si>
    <t>Мука пшеничная высший сорт  М 54 - 23/25/28 п/п меш. 45 кг</t>
  </si>
  <si>
    <r>
      <t xml:space="preserve">Телефоны для справок:(0225) </t>
    </r>
    <r>
      <rPr>
        <b/>
        <u val="single"/>
        <sz val="8"/>
        <rFont val="Calibri"/>
        <family val="2"/>
      </rPr>
      <t>72-88-17</t>
    </r>
    <r>
      <rPr>
        <b/>
        <sz val="8"/>
        <rFont val="Calibri"/>
        <family val="2"/>
      </rPr>
      <t>, 72-88-39; приемная - факс 72-88-54; бухгалтерия - 72-88-18 Электронный адрес: bkhp1@yandex.by</t>
    </r>
  </si>
  <si>
    <t>цена без НДС</t>
  </si>
  <si>
    <t>цена с НДС</t>
  </si>
  <si>
    <t>1 мешок с НДС</t>
  </si>
  <si>
    <t>ЯЙЦО Д   1  цветное</t>
  </si>
  <si>
    <t>ЯЙЦО Д   2  цветное</t>
  </si>
  <si>
    <t>Кр. ПЕРЛ. НТВ меш. 30 кг</t>
  </si>
  <si>
    <t>ФСН по другим областям</t>
  </si>
  <si>
    <t>Цены имеют справочный характер, не являются основанием для оплаты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</si>
</sst>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0&quot;р.&quot;"/>
    <numFmt numFmtId="174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26"/>
      <name val="Calibri"/>
      <family val="2"/>
    </font>
    <font>
      <i/>
      <sz val="26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8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b/>
      <i/>
      <sz val="16"/>
      <color indexed="9"/>
      <name val="Calibri"/>
      <family val="2"/>
    </font>
    <font>
      <i/>
      <sz val="16"/>
      <color indexed="9"/>
      <name val="Calibri"/>
      <family val="2"/>
    </font>
    <font>
      <b/>
      <i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top"/>
    </xf>
    <xf numFmtId="49" fontId="28" fillId="0" borderId="11" xfId="0" applyNumberFormat="1" applyFont="1" applyFill="1" applyBorder="1" applyAlignment="1">
      <alignment horizontal="left" vertical="top"/>
    </xf>
    <xf numFmtId="3" fontId="28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3" fontId="29" fillId="0" borderId="0" xfId="0" applyNumberFormat="1" applyFont="1" applyAlignment="1">
      <alignment vertical="top"/>
    </xf>
    <xf numFmtId="0" fontId="28" fillId="0" borderId="11" xfId="0" applyFont="1" applyFill="1" applyBorder="1" applyAlignment="1">
      <alignment vertical="top" wrapText="1"/>
    </xf>
    <xf numFmtId="3" fontId="28" fillId="0" borderId="11" xfId="0" applyNumberFormat="1" applyFont="1" applyFill="1" applyBorder="1" applyAlignment="1">
      <alignment horizontal="right"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1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0" fontId="28" fillId="0" borderId="11" xfId="0" applyFont="1" applyBorder="1" applyAlignment="1">
      <alignment vertical="center" wrapText="1"/>
    </xf>
    <xf numFmtId="3" fontId="27" fillId="0" borderId="11" xfId="0" applyNumberFormat="1" applyFont="1" applyFill="1" applyBorder="1" applyAlignment="1">
      <alignment horizontal="left" vertical="top"/>
    </xf>
    <xf numFmtId="3" fontId="30" fillId="0" borderId="11" xfId="0" applyNumberFormat="1" applyFont="1" applyFill="1" applyBorder="1" applyAlignment="1">
      <alignment horizontal="left" vertical="top"/>
    </xf>
    <xf numFmtId="3" fontId="30" fillId="0" borderId="11" xfId="0" applyNumberFormat="1" applyFont="1" applyFill="1" applyBorder="1" applyAlignment="1">
      <alignment vertical="top"/>
    </xf>
    <xf numFmtId="3" fontId="27" fillId="0" borderId="11" xfId="0" applyNumberFormat="1" applyFont="1" applyFill="1" applyBorder="1" applyAlignment="1">
      <alignment vertical="top"/>
    </xf>
    <xf numFmtId="3" fontId="3" fillId="0" borderId="11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right" vertical="center" wrapText="1"/>
    </xf>
    <xf numFmtId="3" fontId="31" fillId="0" borderId="11" xfId="0" applyNumberFormat="1" applyFont="1" applyFill="1" applyBorder="1" applyAlignment="1">
      <alignment horizontal="right" vertical="top" wrapText="1"/>
    </xf>
    <xf numFmtId="4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 horizontal="right" vertical="top"/>
    </xf>
    <xf numFmtId="2" fontId="28" fillId="0" borderId="11" xfId="0" applyNumberFormat="1" applyFont="1" applyFill="1" applyBorder="1" applyAlignment="1">
      <alignment horizontal="right" vertical="top"/>
    </xf>
    <xf numFmtId="4" fontId="28" fillId="0" borderId="15" xfId="0" applyNumberFormat="1" applyFont="1" applyBorder="1" applyAlignment="1">
      <alignment vertical="top"/>
    </xf>
    <xf numFmtId="4" fontId="28" fillId="0" borderId="10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28" fillId="0" borderId="11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0" fontId="32" fillId="0" borderId="11" xfId="0" applyFont="1" applyBorder="1" applyAlignment="1">
      <alignment vertical="top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4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14" fontId="35" fillId="0" borderId="23" xfId="0" applyNumberFormat="1" applyFont="1" applyBorder="1" applyAlignment="1">
      <alignment horizontal="right"/>
    </xf>
    <xf numFmtId="14" fontId="35" fillId="0" borderId="24" xfId="0" applyNumberFormat="1" applyFont="1" applyBorder="1" applyAlignment="1">
      <alignment horizontal="right"/>
    </xf>
    <xf numFmtId="0" fontId="28" fillId="0" borderId="15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/>
    </xf>
    <xf numFmtId="14" fontId="3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4" fontId="28" fillId="0" borderId="11" xfId="0" applyNumberFormat="1" applyFont="1" applyBorder="1" applyAlignment="1">
      <alignment horizontal="center"/>
    </xf>
    <xf numFmtId="0" fontId="32" fillId="0" borderId="3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32" fillId="0" borderId="35" xfId="0" applyNumberFormat="1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4" fontId="28" fillId="0" borderId="11" xfId="0" applyNumberFormat="1" applyFont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180975"/>
    <xdr:sp fLocksText="0">
      <xdr:nvSpPr>
        <xdr:cNvPr id="1" name="Текст 1"/>
        <xdr:cNvSpPr txBox="1">
          <a:spLocks noChangeArrowheads="1"/>
        </xdr:cNvSpPr>
      </xdr:nvSpPr>
      <xdr:spPr>
        <a:xfrm>
          <a:off x="2085975" y="74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104775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0"/>
          <a:ext cx="5724525" cy="0"/>
        </a:xfrm>
        <a:prstGeom prst="rect">
          <a:avLst/>
        </a:prstGeom>
        <a:solidFill>
          <a:srgbClr val="9999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66675</xdr:rowOff>
    </xdr:from>
    <xdr:to>
      <xdr:col>1</xdr:col>
      <xdr:colOff>781050</xdr:colOff>
      <xdr:row>12</xdr:row>
      <xdr:rowOff>47625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2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238125</xdr:colOff>
      <xdr:row>0</xdr:row>
      <xdr:rowOff>38100</xdr:rowOff>
    </xdr:from>
    <xdr:ext cx="7496175" cy="314325"/>
    <xdr:sp>
      <xdr:nvSpPr>
        <xdr:cNvPr id="4" name="Прямоугольник 2"/>
        <xdr:cNvSpPr>
          <a:spLocks/>
        </xdr:cNvSpPr>
      </xdr:nvSpPr>
      <xdr:spPr>
        <a:xfrm>
          <a:off x="238125" y="38100"/>
          <a:ext cx="7496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ОАО "БОБРУЙСКИЙ КОМБИНАТ ХЛЕБОПРОДУКТОВ" ПРЕДЛАГАЕТ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="130" zoomScaleNormal="130" zoomScalePageLayoutView="40" workbookViewId="0" topLeftCell="A1">
      <selection activeCell="M12" sqref="M12"/>
    </sheetView>
  </sheetViews>
  <sheetFormatPr defaultColWidth="9.00390625" defaultRowHeight="12.75"/>
  <cols>
    <col min="1" max="1" width="3.375" style="50" customWidth="1"/>
    <col min="2" max="2" width="12.375" style="4" customWidth="1"/>
    <col min="3" max="3" width="11.625" style="4" customWidth="1"/>
    <col min="4" max="4" width="10.375" style="4" customWidth="1"/>
    <col min="5" max="5" width="8.375" style="4" customWidth="1"/>
    <col min="6" max="6" width="7.875" style="4" customWidth="1"/>
    <col min="7" max="7" width="6.75390625" style="4" customWidth="1"/>
    <col min="8" max="8" width="9.375" style="4" customWidth="1"/>
    <col min="9" max="9" width="8.125" style="4" customWidth="1"/>
    <col min="10" max="10" width="8.875" style="4" customWidth="1"/>
    <col min="11" max="11" width="8.375" style="4" customWidth="1"/>
    <col min="12" max="12" width="4.00390625" style="4" customWidth="1"/>
    <col min="13" max="13" width="10.125" style="5" bestFit="1" customWidth="1"/>
    <col min="14" max="16384" width="8.75390625" style="4" customWidth="1"/>
  </cols>
  <sheetData>
    <row r="1" spans="2:12" ht="9" customHeight="1">
      <c r="B1" s="96" t="s">
        <v>2</v>
      </c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2:12" ht="12.75"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2:12" ht="12.75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6.75" customHeight="1" hidden="1"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2:12" ht="4.5" customHeight="1" hidden="1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2:12" ht="13.5" customHeight="1" hidden="1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0" customHeight="1" hidden="1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12" ht="26.25" customHeight="1">
      <c r="B8" s="6"/>
      <c r="C8" s="7"/>
      <c r="D8" s="7"/>
      <c r="E8" s="7"/>
      <c r="F8" s="7"/>
      <c r="G8" s="7"/>
      <c r="H8" s="104" t="s">
        <v>0</v>
      </c>
      <c r="I8" s="103"/>
      <c r="J8" s="102">
        <v>42828</v>
      </c>
      <c r="K8" s="103"/>
      <c r="L8" s="8"/>
    </row>
    <row r="9" spans="2:12" ht="10.5" customHeight="1" hidden="1">
      <c r="B9" s="9"/>
      <c r="C9" s="10"/>
      <c r="D9" s="74" t="s">
        <v>12</v>
      </c>
      <c r="E9" s="74"/>
      <c r="F9" s="74"/>
      <c r="G9" s="74"/>
      <c r="H9" s="74"/>
      <c r="I9" s="74"/>
      <c r="J9" s="74"/>
      <c r="K9" s="74"/>
      <c r="L9" s="75"/>
    </row>
    <row r="10" spans="2:12" ht="10.5" customHeight="1">
      <c r="B10" s="9"/>
      <c r="C10" s="10"/>
      <c r="E10" s="64" t="s">
        <v>66</v>
      </c>
      <c r="F10" s="65"/>
      <c r="G10" s="65"/>
      <c r="H10" s="65"/>
      <c r="I10" s="65"/>
      <c r="J10" s="65"/>
      <c r="K10" s="65"/>
      <c r="L10" s="66"/>
    </row>
    <row r="11" spans="2:12" ht="9" customHeight="1">
      <c r="B11" s="118" t="s">
        <v>1</v>
      </c>
      <c r="C11" s="119"/>
      <c r="D11" s="81" t="s">
        <v>32</v>
      </c>
      <c r="E11" s="84" t="s">
        <v>53</v>
      </c>
      <c r="F11" s="85"/>
      <c r="G11" s="57"/>
      <c r="H11" s="109" t="s">
        <v>54</v>
      </c>
      <c r="I11" s="110"/>
      <c r="J11" s="109" t="s">
        <v>55</v>
      </c>
      <c r="K11" s="110"/>
      <c r="L11" s="129" t="s">
        <v>21</v>
      </c>
    </row>
    <row r="12" spans="2:12" ht="8.25" customHeight="1">
      <c r="B12" s="120"/>
      <c r="C12" s="121"/>
      <c r="D12" s="82"/>
      <c r="E12" s="58"/>
      <c r="F12" s="59"/>
      <c r="G12" s="86"/>
      <c r="H12" s="111"/>
      <c r="I12" s="112"/>
      <c r="J12" s="111"/>
      <c r="K12" s="112"/>
      <c r="L12" s="130"/>
    </row>
    <row r="13" spans="2:12" ht="5.25" customHeight="1">
      <c r="B13" s="120"/>
      <c r="C13" s="121"/>
      <c r="D13" s="82"/>
      <c r="E13" s="58"/>
      <c r="F13" s="59"/>
      <c r="G13" s="86"/>
      <c r="H13" s="111"/>
      <c r="I13" s="112"/>
      <c r="J13" s="111"/>
      <c r="K13" s="112"/>
      <c r="L13" s="130"/>
    </row>
    <row r="14" spans="2:12" ht="10.5" customHeight="1">
      <c r="B14" s="120"/>
      <c r="C14" s="121"/>
      <c r="D14" s="82"/>
      <c r="E14" s="87"/>
      <c r="F14" s="88"/>
      <c r="G14" s="89"/>
      <c r="H14" s="113"/>
      <c r="I14" s="114"/>
      <c r="J14" s="113"/>
      <c r="K14" s="114"/>
      <c r="L14" s="131"/>
    </row>
    <row r="15" spans="1:13" s="11" customFormat="1" ht="21" customHeight="1">
      <c r="A15" s="51"/>
      <c r="B15" s="122"/>
      <c r="C15" s="123"/>
      <c r="D15" s="83"/>
      <c r="E15" s="1" t="s">
        <v>59</v>
      </c>
      <c r="F15" s="1" t="s">
        <v>60</v>
      </c>
      <c r="G15" s="2" t="s">
        <v>61</v>
      </c>
      <c r="H15" s="2" t="s">
        <v>59</v>
      </c>
      <c r="I15" s="2" t="s">
        <v>60</v>
      </c>
      <c r="J15" s="2" t="s">
        <v>59</v>
      </c>
      <c r="K15" s="2" t="s">
        <v>60</v>
      </c>
      <c r="L15" s="3"/>
      <c r="M15" s="12"/>
    </row>
    <row r="16" spans="1:13" s="14" customFormat="1" ht="13.5" customHeight="1">
      <c r="A16" s="52"/>
      <c r="B16" s="76" t="s">
        <v>35</v>
      </c>
      <c r="C16" s="77"/>
      <c r="D16" s="15"/>
      <c r="E16" s="43">
        <v>422.25</v>
      </c>
      <c r="F16" s="42">
        <f>E16*1.1</f>
        <v>464.475</v>
      </c>
      <c r="G16" s="43">
        <f>E16*1.1/1000*45</f>
        <v>20.901375</v>
      </c>
      <c r="H16" s="42">
        <v>472.92</v>
      </c>
      <c r="I16" s="42">
        <f>H16*1.1</f>
        <v>520.2120000000001</v>
      </c>
      <c r="J16" s="43">
        <v>519.36</v>
      </c>
      <c r="K16" s="42">
        <f>J16*1.1</f>
        <v>571.296</v>
      </c>
      <c r="L16" s="20">
        <v>10</v>
      </c>
      <c r="M16" s="16"/>
    </row>
    <row r="17" spans="1:13" s="17" customFormat="1" ht="15" customHeight="1">
      <c r="A17" s="52"/>
      <c r="B17" s="90" t="s">
        <v>52</v>
      </c>
      <c r="C17" s="91"/>
      <c r="D17" s="31" t="s">
        <v>3</v>
      </c>
      <c r="E17" s="43">
        <v>0.41</v>
      </c>
      <c r="F17" s="42">
        <f aca="true" t="shared" si="0" ref="F17:F35">E17*1.1</f>
        <v>0.451</v>
      </c>
      <c r="G17" s="43"/>
      <c r="H17" s="42">
        <v>0.46</v>
      </c>
      <c r="I17" s="42">
        <f aca="true" t="shared" si="1" ref="I17:I35">H17*1.1</f>
        <v>0.5060000000000001</v>
      </c>
      <c r="J17" s="43">
        <v>0.51</v>
      </c>
      <c r="K17" s="42">
        <f aca="true" t="shared" si="2" ref="K17:K32">J17*1.1</f>
        <v>0.561</v>
      </c>
      <c r="L17" s="20">
        <v>10</v>
      </c>
      <c r="M17" s="18"/>
    </row>
    <row r="18" spans="1:13" s="14" customFormat="1" ht="13.5" customHeight="1">
      <c r="A18" s="52"/>
      <c r="B18" s="76" t="s">
        <v>4</v>
      </c>
      <c r="C18" s="77"/>
      <c r="D18" s="32"/>
      <c r="E18" s="43">
        <v>472.74</v>
      </c>
      <c r="F18" s="42">
        <f t="shared" si="0"/>
        <v>520.014</v>
      </c>
      <c r="G18" s="43">
        <f>E18*1.1/1000*50</f>
        <v>26.0007</v>
      </c>
      <c r="H18" s="42">
        <v>529.47</v>
      </c>
      <c r="I18" s="42">
        <f t="shared" si="1"/>
        <v>582.417</v>
      </c>
      <c r="J18" s="43">
        <v>581.47</v>
      </c>
      <c r="K18" s="42">
        <f t="shared" si="2"/>
        <v>639.6170000000001</v>
      </c>
      <c r="L18" s="20">
        <v>10</v>
      </c>
      <c r="M18" s="16"/>
    </row>
    <row r="19" spans="1:13" s="17" customFormat="1" ht="12.75">
      <c r="A19" s="52"/>
      <c r="B19" s="90" t="s">
        <v>5</v>
      </c>
      <c r="C19" s="91"/>
      <c r="D19" s="31" t="s">
        <v>6</v>
      </c>
      <c r="E19" s="43">
        <v>0.49</v>
      </c>
      <c r="F19" s="42">
        <f t="shared" si="0"/>
        <v>0.539</v>
      </c>
      <c r="G19" s="43"/>
      <c r="H19" s="42">
        <v>0.55</v>
      </c>
      <c r="I19" s="42">
        <f t="shared" si="1"/>
        <v>0.6050000000000001</v>
      </c>
      <c r="J19" s="43">
        <v>0.61</v>
      </c>
      <c r="K19" s="42">
        <f t="shared" si="2"/>
        <v>0.671</v>
      </c>
      <c r="L19" s="20">
        <v>10</v>
      </c>
      <c r="M19" s="18"/>
    </row>
    <row r="20" spans="1:13" s="14" customFormat="1" ht="12.75">
      <c r="A20" s="53"/>
      <c r="B20" s="76" t="s">
        <v>33</v>
      </c>
      <c r="C20" s="77"/>
      <c r="D20" s="33"/>
      <c r="E20" s="43">
        <v>435.95</v>
      </c>
      <c r="F20" s="42">
        <f t="shared" si="0"/>
        <v>479.545</v>
      </c>
      <c r="G20" s="43">
        <f>E20*1.1/1000*45</f>
        <v>21.579525</v>
      </c>
      <c r="H20" s="42">
        <v>488.26</v>
      </c>
      <c r="I20" s="42">
        <f t="shared" si="1"/>
        <v>537.086</v>
      </c>
      <c r="J20" s="43">
        <v>536.22</v>
      </c>
      <c r="K20" s="42">
        <f t="shared" si="2"/>
        <v>589.8420000000001</v>
      </c>
      <c r="L20" s="20">
        <v>10</v>
      </c>
      <c r="M20" s="16"/>
    </row>
    <row r="21" spans="1:13" s="17" customFormat="1" ht="12.75">
      <c r="A21" s="53"/>
      <c r="B21" s="90" t="s">
        <v>34</v>
      </c>
      <c r="C21" s="91"/>
      <c r="D21" s="34" t="s">
        <v>7</v>
      </c>
      <c r="E21" s="43">
        <v>0.59</v>
      </c>
      <c r="F21" s="42">
        <f t="shared" si="0"/>
        <v>0.649</v>
      </c>
      <c r="G21" s="43"/>
      <c r="H21" s="42">
        <v>0.66</v>
      </c>
      <c r="I21" s="42">
        <f t="shared" si="1"/>
        <v>0.7260000000000001</v>
      </c>
      <c r="J21" s="43">
        <v>0.73</v>
      </c>
      <c r="K21" s="42">
        <f t="shared" si="2"/>
        <v>0.803</v>
      </c>
      <c r="L21" s="20">
        <v>10</v>
      </c>
      <c r="M21" s="18"/>
    </row>
    <row r="22" spans="1:13" s="14" customFormat="1" ht="13.5" customHeight="1">
      <c r="A22" s="52"/>
      <c r="B22" s="76" t="s">
        <v>64</v>
      </c>
      <c r="C22" s="77"/>
      <c r="D22" s="32"/>
      <c r="E22" s="43">
        <v>547.93</v>
      </c>
      <c r="F22" s="42">
        <f>E22*1.1</f>
        <v>602.723</v>
      </c>
      <c r="G22" s="43">
        <f>E22*1.1/1000*30</f>
        <v>18.081690000000002</v>
      </c>
      <c r="H22" s="42">
        <v>613.68</v>
      </c>
      <c r="I22" s="42">
        <f>H22*1.1</f>
        <v>675.048</v>
      </c>
      <c r="J22" s="43">
        <v>673.95</v>
      </c>
      <c r="K22" s="42">
        <f>J22*1.1</f>
        <v>741.3450000000001</v>
      </c>
      <c r="L22" s="20">
        <v>10</v>
      </c>
      <c r="M22" s="16"/>
    </row>
    <row r="23" spans="1:13" s="17" customFormat="1" ht="12.75">
      <c r="A23" s="52"/>
      <c r="B23" s="90" t="s">
        <v>5</v>
      </c>
      <c r="C23" s="91"/>
      <c r="D23" s="31"/>
      <c r="E23" s="43">
        <v>0.6</v>
      </c>
      <c r="F23" s="42">
        <f>E23*1.1</f>
        <v>0.66</v>
      </c>
      <c r="G23" s="43"/>
      <c r="H23" s="42">
        <v>0.68</v>
      </c>
      <c r="I23" s="42">
        <f>H23*1.1</f>
        <v>0.7480000000000001</v>
      </c>
      <c r="J23" s="43">
        <v>0.75</v>
      </c>
      <c r="K23" s="42">
        <f>J23*1.1</f>
        <v>0.8250000000000001</v>
      </c>
      <c r="L23" s="20">
        <v>10</v>
      </c>
      <c r="M23" s="18"/>
    </row>
    <row r="24" spans="1:13" s="14" customFormat="1" ht="12.75" hidden="1">
      <c r="A24" s="53"/>
      <c r="B24" s="76" t="s">
        <v>8</v>
      </c>
      <c r="C24" s="77"/>
      <c r="D24" s="35"/>
      <c r="E24" s="43">
        <v>588.85</v>
      </c>
      <c r="F24" s="42">
        <f t="shared" si="0"/>
        <v>647.7350000000001</v>
      </c>
      <c r="G24" s="43">
        <f>E24*1.1/1000*20</f>
        <v>12.954700000000003</v>
      </c>
      <c r="H24" s="42">
        <v>659.51</v>
      </c>
      <c r="I24" s="42">
        <f t="shared" si="1"/>
        <v>725.461</v>
      </c>
      <c r="J24" s="43">
        <v>724.29</v>
      </c>
      <c r="K24" s="42">
        <f t="shared" si="2"/>
        <v>796.719</v>
      </c>
      <c r="L24" s="20">
        <v>10</v>
      </c>
      <c r="M24" s="16"/>
    </row>
    <row r="25" spans="1:13" s="17" customFormat="1" ht="12.75" hidden="1">
      <c r="A25" s="53"/>
      <c r="B25" s="90" t="s">
        <v>10</v>
      </c>
      <c r="C25" s="91"/>
      <c r="D25" s="31" t="s">
        <v>9</v>
      </c>
      <c r="E25" s="43" t="s">
        <v>42</v>
      </c>
      <c r="F25" s="42" t="e">
        <f t="shared" si="0"/>
        <v>#VALUE!</v>
      </c>
      <c r="G25" s="43" t="e">
        <f>E25*1.1/1000*45</f>
        <v>#VALUE!</v>
      </c>
      <c r="H25" s="42" t="s">
        <v>43</v>
      </c>
      <c r="I25" s="42" t="e">
        <f t="shared" si="1"/>
        <v>#VALUE!</v>
      </c>
      <c r="J25" s="43" t="s">
        <v>44</v>
      </c>
      <c r="K25" s="42" t="e">
        <f t="shared" si="2"/>
        <v>#VALUE!</v>
      </c>
      <c r="L25" s="20">
        <v>10</v>
      </c>
      <c r="M25" s="18"/>
    </row>
    <row r="26" spans="1:13" s="14" customFormat="1" ht="24.75" customHeight="1">
      <c r="A26" s="52"/>
      <c r="B26" s="76" t="s">
        <v>57</v>
      </c>
      <c r="C26" s="77"/>
      <c r="D26" s="36"/>
      <c r="E26" s="43">
        <v>616.93</v>
      </c>
      <c r="F26" s="42">
        <f t="shared" si="0"/>
        <v>678.623</v>
      </c>
      <c r="G26" s="43">
        <f>E26*1.1/1000*45</f>
        <v>30.538035000000004</v>
      </c>
      <c r="H26" s="42">
        <v>690.96</v>
      </c>
      <c r="I26" s="42">
        <f t="shared" si="1"/>
        <v>760.0560000000002</v>
      </c>
      <c r="J26" s="43">
        <v>758.82</v>
      </c>
      <c r="K26" s="42">
        <f t="shared" si="2"/>
        <v>834.7020000000001</v>
      </c>
      <c r="L26" s="20">
        <v>10</v>
      </c>
      <c r="M26" s="16"/>
    </row>
    <row r="27" spans="1:14" s="14" customFormat="1" ht="24.75" customHeight="1">
      <c r="A27" s="53"/>
      <c r="B27" s="76" t="s">
        <v>13</v>
      </c>
      <c r="C27" s="77"/>
      <c r="D27" s="37" t="s">
        <v>36</v>
      </c>
      <c r="E27" s="43">
        <v>1.48</v>
      </c>
      <c r="F27" s="42">
        <f t="shared" si="0"/>
        <v>1.6280000000000001</v>
      </c>
      <c r="G27" s="43"/>
      <c r="H27" s="42">
        <v>1.65</v>
      </c>
      <c r="I27" s="42">
        <f t="shared" si="1"/>
        <v>1.815</v>
      </c>
      <c r="J27" s="43">
        <v>1.82</v>
      </c>
      <c r="K27" s="42">
        <f t="shared" si="2"/>
        <v>2.0020000000000002</v>
      </c>
      <c r="L27" s="20">
        <v>10</v>
      </c>
      <c r="M27" s="16"/>
      <c r="N27" s="16"/>
    </row>
    <row r="28" spans="1:13" s="14" customFormat="1" ht="24.75" customHeight="1">
      <c r="A28" s="52"/>
      <c r="B28" s="76" t="s">
        <v>56</v>
      </c>
      <c r="C28" s="77"/>
      <c r="D28" s="36"/>
      <c r="E28" s="43">
        <v>483.53</v>
      </c>
      <c r="F28" s="42">
        <f t="shared" si="0"/>
        <v>531.883</v>
      </c>
      <c r="G28" s="43">
        <f>E28*1.1/1000*45</f>
        <v>23.934735</v>
      </c>
      <c r="H28" s="42">
        <v>541.55</v>
      </c>
      <c r="I28" s="42">
        <f t="shared" si="1"/>
        <v>595.705</v>
      </c>
      <c r="J28" s="43">
        <v>594.74</v>
      </c>
      <c r="K28" s="42">
        <f t="shared" si="2"/>
        <v>654.214</v>
      </c>
      <c r="L28" s="20">
        <v>10</v>
      </c>
      <c r="M28" s="16"/>
    </row>
    <row r="29" spans="1:13" s="14" customFormat="1" ht="24.75" customHeight="1">
      <c r="A29" s="52"/>
      <c r="B29" s="76" t="s">
        <v>51</v>
      </c>
      <c r="C29" s="77"/>
      <c r="D29" s="36"/>
      <c r="E29" s="43">
        <v>309.21</v>
      </c>
      <c r="F29" s="42">
        <f t="shared" si="0"/>
        <v>340.13100000000003</v>
      </c>
      <c r="G29" s="43">
        <f>E29*1.1/1000*45</f>
        <v>15.305895000000001</v>
      </c>
      <c r="H29" s="42">
        <v>346.32</v>
      </c>
      <c r="I29" s="42">
        <f t="shared" si="1"/>
        <v>380.952</v>
      </c>
      <c r="J29" s="43">
        <v>380.33</v>
      </c>
      <c r="K29" s="42">
        <f t="shared" si="2"/>
        <v>418.363</v>
      </c>
      <c r="L29" s="20">
        <v>10</v>
      </c>
      <c r="M29" s="16"/>
    </row>
    <row r="30" spans="1:13" s="14" customFormat="1" ht="24.75" customHeight="1">
      <c r="A30" s="52"/>
      <c r="B30" s="76" t="s">
        <v>11</v>
      </c>
      <c r="C30" s="77"/>
      <c r="D30" s="36"/>
      <c r="E30" s="43">
        <v>429.12</v>
      </c>
      <c r="F30" s="42">
        <f t="shared" si="0"/>
        <v>472.03200000000004</v>
      </c>
      <c r="G30" s="43">
        <f>E30*1.1/1000*40</f>
        <v>18.881280000000004</v>
      </c>
      <c r="H30" s="42">
        <v>480.62</v>
      </c>
      <c r="I30" s="42">
        <f t="shared" si="1"/>
        <v>528.682</v>
      </c>
      <c r="J30" s="43">
        <v>527.82</v>
      </c>
      <c r="K30" s="42">
        <f t="shared" si="2"/>
        <v>580.6020000000001</v>
      </c>
      <c r="L30" s="20">
        <v>10</v>
      </c>
      <c r="M30" s="16"/>
    </row>
    <row r="31" spans="1:13" s="14" customFormat="1" ht="24.75" customHeight="1">
      <c r="A31" s="52"/>
      <c r="B31" s="76" t="s">
        <v>41</v>
      </c>
      <c r="C31" s="77"/>
      <c r="D31" s="36"/>
      <c r="E31" s="43">
        <v>322.15</v>
      </c>
      <c r="F31" s="42">
        <f t="shared" si="0"/>
        <v>354.365</v>
      </c>
      <c r="G31" s="43">
        <f>E31*1.1/1000*40</f>
        <v>14.1746</v>
      </c>
      <c r="H31" s="42">
        <v>360.81</v>
      </c>
      <c r="I31" s="42">
        <f t="shared" si="1"/>
        <v>396.891</v>
      </c>
      <c r="J31" s="43">
        <v>396.25</v>
      </c>
      <c r="K31" s="42">
        <f t="shared" si="2"/>
        <v>435.87500000000006</v>
      </c>
      <c r="L31" s="20">
        <v>10</v>
      </c>
      <c r="M31" s="16"/>
    </row>
    <row r="32" spans="1:13" s="14" customFormat="1" ht="24.75" customHeight="1">
      <c r="A32" s="52"/>
      <c r="B32" s="76" t="s">
        <v>50</v>
      </c>
      <c r="C32" s="77"/>
      <c r="D32" s="36"/>
      <c r="E32" s="43">
        <v>296.37</v>
      </c>
      <c r="F32" s="42">
        <f t="shared" si="0"/>
        <v>326.007</v>
      </c>
      <c r="G32" s="43">
        <f>E32*1.1/1000*40</f>
        <v>13.04028</v>
      </c>
      <c r="H32" s="42">
        <v>331.94</v>
      </c>
      <c r="I32" s="42">
        <f t="shared" si="1"/>
        <v>365.134</v>
      </c>
      <c r="J32" s="43">
        <v>364.54</v>
      </c>
      <c r="K32" s="42">
        <f t="shared" si="2"/>
        <v>400.994</v>
      </c>
      <c r="L32" s="20">
        <v>10</v>
      </c>
      <c r="M32" s="16"/>
    </row>
    <row r="33" spans="1:13" s="14" customFormat="1" ht="12" customHeight="1">
      <c r="A33" s="53"/>
      <c r="B33" s="76" t="s">
        <v>38</v>
      </c>
      <c r="C33" s="77"/>
      <c r="D33" s="37"/>
      <c r="E33" s="43">
        <v>1.45</v>
      </c>
      <c r="F33" s="42">
        <f t="shared" si="0"/>
        <v>1.595</v>
      </c>
      <c r="G33" s="43"/>
      <c r="H33" s="42">
        <v>1.47</v>
      </c>
      <c r="I33" s="42">
        <f t="shared" si="1"/>
        <v>1.617</v>
      </c>
      <c r="J33" s="43"/>
      <c r="K33" s="39"/>
      <c r="L33" s="20">
        <v>10</v>
      </c>
      <c r="M33" s="16"/>
    </row>
    <row r="34" spans="1:13" s="14" customFormat="1" ht="12" customHeight="1">
      <c r="A34" s="53"/>
      <c r="B34" s="76" t="s">
        <v>39</v>
      </c>
      <c r="C34" s="77"/>
      <c r="D34" s="37"/>
      <c r="E34" s="43">
        <v>1.43</v>
      </c>
      <c r="F34" s="42">
        <f t="shared" si="0"/>
        <v>1.573</v>
      </c>
      <c r="G34" s="43"/>
      <c r="H34" s="42">
        <v>1.45</v>
      </c>
      <c r="I34" s="42">
        <f t="shared" si="1"/>
        <v>1.595</v>
      </c>
      <c r="J34" s="43"/>
      <c r="K34" s="39"/>
      <c r="L34" s="20">
        <v>10</v>
      </c>
      <c r="M34" s="16"/>
    </row>
    <row r="35" spans="1:13" s="14" customFormat="1" ht="12" customHeight="1">
      <c r="A35" s="53"/>
      <c r="B35" s="76" t="s">
        <v>40</v>
      </c>
      <c r="C35" s="77"/>
      <c r="D35" s="36"/>
      <c r="E35" s="43">
        <v>1.39</v>
      </c>
      <c r="F35" s="42">
        <f t="shared" si="0"/>
        <v>1.529</v>
      </c>
      <c r="G35" s="43"/>
      <c r="H35" s="42">
        <v>1.4</v>
      </c>
      <c r="I35" s="42">
        <f t="shared" si="1"/>
        <v>1.54</v>
      </c>
      <c r="J35" s="43"/>
      <c r="K35" s="39"/>
      <c r="L35" s="20">
        <v>10</v>
      </c>
      <c r="M35" s="16"/>
    </row>
    <row r="36" spans="1:13" s="14" customFormat="1" ht="12" customHeight="1">
      <c r="A36" s="53"/>
      <c r="B36" s="76" t="s">
        <v>62</v>
      </c>
      <c r="C36" s="77"/>
      <c r="D36" s="37"/>
      <c r="E36" s="43">
        <v>1.59</v>
      </c>
      <c r="F36" s="42">
        <f>E36*1.1</f>
        <v>1.7490000000000003</v>
      </c>
      <c r="G36" s="43"/>
      <c r="H36" s="42">
        <v>1.61</v>
      </c>
      <c r="I36" s="42">
        <f>H36*1.1</f>
        <v>1.7710000000000004</v>
      </c>
      <c r="J36" s="43"/>
      <c r="K36" s="39"/>
      <c r="L36" s="20">
        <v>10</v>
      </c>
      <c r="M36" s="16"/>
    </row>
    <row r="37" spans="1:13" s="14" customFormat="1" ht="12" customHeight="1">
      <c r="A37" s="53"/>
      <c r="B37" s="76" t="s">
        <v>63</v>
      </c>
      <c r="C37" s="77"/>
      <c r="D37" s="36"/>
      <c r="E37" s="43">
        <v>1.54</v>
      </c>
      <c r="F37" s="42">
        <f>E37*1.1</f>
        <v>1.6940000000000002</v>
      </c>
      <c r="G37" s="43"/>
      <c r="H37" s="42">
        <v>1.56</v>
      </c>
      <c r="I37" s="42">
        <f>H37*1.1</f>
        <v>1.7160000000000002</v>
      </c>
      <c r="J37" s="43"/>
      <c r="K37" s="39"/>
      <c r="L37" s="20">
        <v>10</v>
      </c>
      <c r="M37" s="16"/>
    </row>
    <row r="38" spans="2:12" ht="15" customHeight="1">
      <c r="B38" s="133" t="s">
        <v>14</v>
      </c>
      <c r="C38" s="133"/>
      <c r="D38" s="134"/>
      <c r="E38" s="134"/>
      <c r="F38" s="134"/>
      <c r="G38" s="134"/>
      <c r="H38" s="134"/>
      <c r="I38" s="134"/>
      <c r="J38" s="134"/>
      <c r="K38" s="134"/>
      <c r="L38" s="134"/>
    </row>
    <row r="39" spans="1:12" s="21" customFormat="1" ht="14.25" customHeight="1">
      <c r="A39" s="51"/>
      <c r="B39" s="68" t="s">
        <v>1</v>
      </c>
      <c r="C39" s="69"/>
      <c r="D39" s="79" t="s">
        <v>31</v>
      </c>
      <c r="E39" s="80"/>
      <c r="F39" s="105" t="s">
        <v>45</v>
      </c>
      <c r="G39" s="106"/>
      <c r="H39" s="107"/>
      <c r="I39" s="107"/>
      <c r="J39" s="107"/>
      <c r="K39" s="108"/>
      <c r="L39" s="124" t="s">
        <v>25</v>
      </c>
    </row>
    <row r="40" spans="1:13" s="22" customFormat="1" ht="26.25" customHeight="1">
      <c r="A40" s="50"/>
      <c r="B40" s="70"/>
      <c r="C40" s="71"/>
      <c r="D40" s="80"/>
      <c r="E40" s="80"/>
      <c r="F40" s="92" t="s">
        <v>59</v>
      </c>
      <c r="G40" s="93"/>
      <c r="H40" s="23" t="s">
        <v>60</v>
      </c>
      <c r="I40" s="92" t="s">
        <v>59</v>
      </c>
      <c r="J40" s="92"/>
      <c r="K40" s="23" t="s">
        <v>60</v>
      </c>
      <c r="L40" s="124"/>
      <c r="M40" s="24"/>
    </row>
    <row r="41" spans="1:13" s="22" customFormat="1" ht="9.75" customHeight="1">
      <c r="A41" s="50"/>
      <c r="B41" s="62"/>
      <c r="C41" s="63"/>
      <c r="D41" s="94"/>
      <c r="E41" s="95"/>
      <c r="F41" s="92" t="s">
        <v>46</v>
      </c>
      <c r="G41" s="93"/>
      <c r="H41" s="93"/>
      <c r="I41" s="92" t="s">
        <v>47</v>
      </c>
      <c r="J41" s="93"/>
      <c r="K41" s="93"/>
      <c r="L41" s="30"/>
      <c r="M41" s="24"/>
    </row>
    <row r="42" spans="1:13" s="22" customFormat="1" ht="12.75">
      <c r="A42" s="50"/>
      <c r="B42" s="60" t="s">
        <v>37</v>
      </c>
      <c r="C42" s="61"/>
      <c r="D42" s="67" t="s">
        <v>30</v>
      </c>
      <c r="E42" s="67"/>
      <c r="F42" s="132"/>
      <c r="G42" s="132"/>
      <c r="H42" s="45"/>
      <c r="I42" s="72">
        <v>768.14</v>
      </c>
      <c r="J42" s="73"/>
      <c r="K42" s="44">
        <f>I42*1.1</f>
        <v>844.9540000000001</v>
      </c>
      <c r="L42" s="38">
        <v>10</v>
      </c>
      <c r="M42" s="24"/>
    </row>
    <row r="43" spans="1:12" s="22" customFormat="1" ht="12.75">
      <c r="A43" s="50"/>
      <c r="B43" s="60" t="s">
        <v>15</v>
      </c>
      <c r="C43" s="61"/>
      <c r="D43" s="67" t="s">
        <v>30</v>
      </c>
      <c r="E43" s="67"/>
      <c r="F43" s="117"/>
      <c r="G43" s="117"/>
      <c r="H43" s="45"/>
      <c r="I43" s="72">
        <v>528.53</v>
      </c>
      <c r="J43" s="73"/>
      <c r="K43" s="44">
        <f>I43*1.1</f>
        <v>581.383</v>
      </c>
      <c r="L43" s="38">
        <v>10</v>
      </c>
    </row>
    <row r="44" spans="1:12" s="25" customFormat="1" ht="12.75">
      <c r="A44" s="54"/>
      <c r="B44" s="60" t="s">
        <v>16</v>
      </c>
      <c r="C44" s="61"/>
      <c r="D44" s="67" t="s">
        <v>30</v>
      </c>
      <c r="E44" s="67"/>
      <c r="F44" s="117">
        <v>311.83</v>
      </c>
      <c r="G44" s="117"/>
      <c r="H44" s="46">
        <f>F44*1.1</f>
        <v>343.01300000000003</v>
      </c>
      <c r="I44" s="72"/>
      <c r="J44" s="73"/>
      <c r="K44" s="44"/>
      <c r="L44" s="38">
        <v>10</v>
      </c>
    </row>
    <row r="45" spans="1:12" s="22" customFormat="1" ht="12.75">
      <c r="A45" s="50"/>
      <c r="B45" s="60" t="s">
        <v>17</v>
      </c>
      <c r="C45" s="61"/>
      <c r="D45" s="67" t="s">
        <v>24</v>
      </c>
      <c r="E45" s="67"/>
      <c r="F45" s="117">
        <v>403.25</v>
      </c>
      <c r="G45" s="117"/>
      <c r="H45" s="46">
        <f>F45*1.1</f>
        <v>443.57500000000005</v>
      </c>
      <c r="I45" s="72"/>
      <c r="J45" s="73"/>
      <c r="K45" s="44"/>
      <c r="L45" s="38">
        <v>10</v>
      </c>
    </row>
    <row r="46" spans="1:12" s="22" customFormat="1" ht="12.75">
      <c r="A46" s="50"/>
      <c r="B46" s="60" t="s">
        <v>18</v>
      </c>
      <c r="C46" s="61"/>
      <c r="D46" s="67" t="s">
        <v>24</v>
      </c>
      <c r="E46" s="67"/>
      <c r="F46" s="117">
        <v>439.69</v>
      </c>
      <c r="G46" s="117"/>
      <c r="H46" s="46">
        <f>F46*1.1</f>
        <v>483.65900000000005</v>
      </c>
      <c r="I46" s="72">
        <v>459.47</v>
      </c>
      <c r="J46" s="73"/>
      <c r="K46" s="44">
        <f>I46*1.1</f>
        <v>505.4170000000001</v>
      </c>
      <c r="L46" s="38">
        <v>10</v>
      </c>
    </row>
    <row r="47" spans="1:12" s="26" customFormat="1" ht="12.75">
      <c r="A47" s="54"/>
      <c r="B47" s="60" t="s">
        <v>19</v>
      </c>
      <c r="C47" s="61"/>
      <c r="D47" s="67" t="s">
        <v>24</v>
      </c>
      <c r="E47" s="67"/>
      <c r="F47" s="117">
        <v>246.78</v>
      </c>
      <c r="G47" s="117"/>
      <c r="H47" s="46">
        <f>F47*1.1</f>
        <v>271.458</v>
      </c>
      <c r="I47" s="72"/>
      <c r="J47" s="73"/>
      <c r="K47" s="44"/>
      <c r="L47" s="38">
        <v>10</v>
      </c>
    </row>
    <row r="48" spans="1:12" s="26" customFormat="1" ht="12.75">
      <c r="A48" s="54"/>
      <c r="B48" s="60" t="s">
        <v>20</v>
      </c>
      <c r="C48" s="61"/>
      <c r="D48" s="67" t="s">
        <v>23</v>
      </c>
      <c r="E48" s="67"/>
      <c r="F48" s="125"/>
      <c r="G48" s="125"/>
      <c r="H48" s="45"/>
      <c r="I48" s="72">
        <v>263.22</v>
      </c>
      <c r="J48" s="73"/>
      <c r="K48" s="44">
        <f>I48*1.1</f>
        <v>289.54200000000003</v>
      </c>
      <c r="L48" s="38">
        <v>10</v>
      </c>
    </row>
    <row r="49" spans="2:13" ht="12.75">
      <c r="B49" s="126" t="s">
        <v>22</v>
      </c>
      <c r="C49" s="127"/>
      <c r="D49" s="127"/>
      <c r="E49" s="127"/>
      <c r="F49" s="127"/>
      <c r="G49" s="127"/>
      <c r="H49" s="127"/>
      <c r="I49" s="127"/>
      <c r="J49" s="128"/>
      <c r="K49" s="128"/>
      <c r="L49" s="128"/>
      <c r="M49" s="4"/>
    </row>
    <row r="50" spans="1:12" s="22" customFormat="1" ht="24" customHeight="1">
      <c r="A50" s="50"/>
      <c r="B50" s="68" t="s">
        <v>1</v>
      </c>
      <c r="C50" s="69"/>
      <c r="D50" s="79" t="s">
        <v>31</v>
      </c>
      <c r="E50" s="80"/>
      <c r="F50" s="115" t="s">
        <v>48</v>
      </c>
      <c r="G50" s="115"/>
      <c r="H50" s="115" t="s">
        <v>49</v>
      </c>
      <c r="I50" s="115"/>
      <c r="J50" s="116" t="s">
        <v>65</v>
      </c>
      <c r="K50" s="116"/>
      <c r="L50" s="49" t="s">
        <v>25</v>
      </c>
    </row>
    <row r="51" spans="1:12" s="22" customFormat="1" ht="37.5" customHeight="1">
      <c r="A51" s="50"/>
      <c r="B51" s="70"/>
      <c r="C51" s="71"/>
      <c r="D51" s="80"/>
      <c r="E51" s="80"/>
      <c r="F51" s="55" t="s">
        <v>59</v>
      </c>
      <c r="G51" s="19" t="s">
        <v>60</v>
      </c>
      <c r="H51" s="56" t="s">
        <v>59</v>
      </c>
      <c r="I51" s="27" t="s">
        <v>60</v>
      </c>
      <c r="J51" s="27" t="s">
        <v>59</v>
      </c>
      <c r="K51" s="23" t="s">
        <v>60</v>
      </c>
      <c r="L51" s="28"/>
    </row>
    <row r="52" spans="1:12" s="22" customFormat="1" ht="12.75">
      <c r="A52" s="50"/>
      <c r="B52" s="41" t="s">
        <v>26</v>
      </c>
      <c r="C52" s="29"/>
      <c r="D52" s="67" t="s">
        <v>29</v>
      </c>
      <c r="E52" s="67"/>
      <c r="F52" s="47">
        <v>427.06</v>
      </c>
      <c r="G52" s="48">
        <f>F52*1.1</f>
        <v>469.766</v>
      </c>
      <c r="H52" s="40">
        <v>478.31</v>
      </c>
      <c r="I52" s="40">
        <f>H52*1.1</f>
        <v>526.1410000000001</v>
      </c>
      <c r="J52" s="40">
        <v>525.28</v>
      </c>
      <c r="K52" s="47">
        <f>J52*1.1</f>
        <v>577.808</v>
      </c>
      <c r="L52" s="38">
        <v>10</v>
      </c>
    </row>
    <row r="53" spans="1:12" s="22" customFormat="1" ht="12.75">
      <c r="A53" s="50"/>
      <c r="B53" s="41" t="s">
        <v>28</v>
      </c>
      <c r="C53" s="29"/>
      <c r="D53" s="67" t="s">
        <v>29</v>
      </c>
      <c r="E53" s="67"/>
      <c r="F53" s="47">
        <v>453.67</v>
      </c>
      <c r="G53" s="48">
        <f>F53*1.1</f>
        <v>499.03700000000003</v>
      </c>
      <c r="H53" s="40">
        <v>508.11</v>
      </c>
      <c r="I53" s="40">
        <f>H53*1.1</f>
        <v>558.921</v>
      </c>
      <c r="J53" s="40">
        <v>558.01</v>
      </c>
      <c r="K53" s="47">
        <f>J53*1.1</f>
        <v>613.811</v>
      </c>
      <c r="L53" s="38">
        <v>10</v>
      </c>
    </row>
    <row r="54" spans="1:12" s="22" customFormat="1" ht="12.75">
      <c r="A54" s="50"/>
      <c r="B54" s="41" t="s">
        <v>27</v>
      </c>
      <c r="C54" s="29"/>
      <c r="D54" s="67" t="s">
        <v>23</v>
      </c>
      <c r="E54" s="67"/>
      <c r="F54" s="47">
        <v>281.79</v>
      </c>
      <c r="G54" s="48">
        <f>F54*1.1</f>
        <v>309.96900000000005</v>
      </c>
      <c r="H54" s="40">
        <v>315.6</v>
      </c>
      <c r="I54" s="40">
        <f>H54*1.1</f>
        <v>347.16</v>
      </c>
      <c r="J54" s="40">
        <v>346.6</v>
      </c>
      <c r="K54" s="47">
        <f>J54*1.1</f>
        <v>381.26000000000005</v>
      </c>
      <c r="L54" s="38">
        <v>10</v>
      </c>
    </row>
    <row r="55" spans="1:12" s="13" customFormat="1" ht="12" customHeight="1">
      <c r="A55" s="50"/>
      <c r="B55" s="78" t="s">
        <v>58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</row>
  </sheetData>
  <sheetProtection/>
  <mergeCells count="82">
    <mergeCell ref="B49:L49"/>
    <mergeCell ref="I48:J48"/>
    <mergeCell ref="L11:L14"/>
    <mergeCell ref="F40:G40"/>
    <mergeCell ref="F42:G42"/>
    <mergeCell ref="F43:G43"/>
    <mergeCell ref="B38:L38"/>
    <mergeCell ref="D53:E53"/>
    <mergeCell ref="L39:L40"/>
    <mergeCell ref="D39:E40"/>
    <mergeCell ref="I40:J40"/>
    <mergeCell ref="I45:J45"/>
    <mergeCell ref="I43:J43"/>
    <mergeCell ref="F44:G44"/>
    <mergeCell ref="F45:G45"/>
    <mergeCell ref="I44:J44"/>
    <mergeCell ref="D45:E45"/>
    <mergeCell ref="J50:K50"/>
    <mergeCell ref="F46:G46"/>
    <mergeCell ref="B11:C15"/>
    <mergeCell ref="B22:C22"/>
    <mergeCell ref="B23:C23"/>
    <mergeCell ref="H11:I14"/>
    <mergeCell ref="I41:K41"/>
    <mergeCell ref="F47:G47"/>
    <mergeCell ref="F48:G48"/>
    <mergeCell ref="I47:J47"/>
    <mergeCell ref="B1:L7"/>
    <mergeCell ref="J8:K8"/>
    <mergeCell ref="H8:I8"/>
    <mergeCell ref="F39:K39"/>
    <mergeCell ref="B24:C24"/>
    <mergeCell ref="B25:C25"/>
    <mergeCell ref="B30:C30"/>
    <mergeCell ref="J11:K14"/>
    <mergeCell ref="B18:C18"/>
    <mergeCell ref="D41:E41"/>
    <mergeCell ref="B21:C21"/>
    <mergeCell ref="B17:C17"/>
    <mergeCell ref="B28:C28"/>
    <mergeCell ref="B19:C19"/>
    <mergeCell ref="B20:C20"/>
    <mergeCell ref="F41:H41"/>
    <mergeCell ref="B37:C37"/>
    <mergeCell ref="B32:C32"/>
    <mergeCell ref="B33:C33"/>
    <mergeCell ref="I42:J42"/>
    <mergeCell ref="B55:L55"/>
    <mergeCell ref="B50:C51"/>
    <mergeCell ref="D50:E51"/>
    <mergeCell ref="B46:C46"/>
    <mergeCell ref="D46:E46"/>
    <mergeCell ref="D48:E48"/>
    <mergeCell ref="D52:E52"/>
    <mergeCell ref="D54:E54"/>
    <mergeCell ref="F50:G50"/>
    <mergeCell ref="H50:I50"/>
    <mergeCell ref="D9:L9"/>
    <mergeCell ref="B34:C34"/>
    <mergeCell ref="B35:C35"/>
    <mergeCell ref="B31:C31"/>
    <mergeCell ref="B16:C16"/>
    <mergeCell ref="D11:D15"/>
    <mergeCell ref="B26:C26"/>
    <mergeCell ref="B29:C29"/>
    <mergeCell ref="B27:C27"/>
    <mergeCell ref="E11:G14"/>
    <mergeCell ref="E10:L10"/>
    <mergeCell ref="D47:E47"/>
    <mergeCell ref="B39:C40"/>
    <mergeCell ref="I46:J46"/>
    <mergeCell ref="B45:C45"/>
    <mergeCell ref="D42:E42"/>
    <mergeCell ref="D43:E43"/>
    <mergeCell ref="B44:C44"/>
    <mergeCell ref="D44:E44"/>
    <mergeCell ref="B36:C36"/>
    <mergeCell ref="B48:C48"/>
    <mergeCell ref="B47:C47"/>
    <mergeCell ref="B41:C41"/>
    <mergeCell ref="B42:C42"/>
    <mergeCell ref="B43:C43"/>
  </mergeCells>
  <printOptions/>
  <pageMargins left="0.25" right="0.25" top="0.75" bottom="0.75" header="0.3" footer="0.3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SERVER2</cp:lastModifiedBy>
  <cp:lastPrinted>2017-04-07T11:45:24Z</cp:lastPrinted>
  <dcterms:created xsi:type="dcterms:W3CDTF">2013-01-30T11:06:59Z</dcterms:created>
  <dcterms:modified xsi:type="dcterms:W3CDTF">2017-04-07T11:45:25Z</dcterms:modified>
  <cp:category/>
  <cp:version/>
  <cp:contentType/>
  <cp:contentStatus/>
</cp:coreProperties>
</file>